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A\Desktop\"/>
    </mc:Choice>
  </mc:AlternateContent>
  <bookViews>
    <workbookView xWindow="0" yWindow="0" windowWidth="16170" windowHeight="6135"/>
  </bookViews>
  <sheets>
    <sheet name="Temel İşlevler" sheetId="1" r:id="rId1"/>
    <sheet name="Grafik" sheetId="2" r:id="rId2"/>
    <sheet name="Kurallar" sheetId="3" r:id="rId3"/>
    <sheet name="Formüller" sheetId="4" r:id="rId4"/>
    <sheet name="MatFonksiyon" sheetId="5" r:id="rId5"/>
    <sheet name="EtoplaKategori" sheetId="6" r:id="rId6"/>
    <sheet name="İstatistik" sheetId="7" r:id="rId7"/>
    <sheet name="Boşluksay" sheetId="8" r:id="rId8"/>
    <sheet name="Metinsel İşlevler" sheetId="9" r:id="rId9"/>
    <sheet name="D-Y_ara" sheetId="10" r:id="rId10"/>
    <sheet name="VtabanıAğaç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2" i="1"/>
  <c r="A21" i="11" l="1"/>
  <c r="A18" i="11"/>
  <c r="A15" i="11"/>
  <c r="A14" i="11"/>
  <c r="A13" i="11"/>
  <c r="F3" i="10"/>
  <c r="F2" i="10"/>
  <c r="E2" i="10"/>
  <c r="C2" i="9"/>
  <c r="C1" i="9"/>
  <c r="D1" i="8"/>
  <c r="A11" i="7"/>
  <c r="A10" i="7"/>
  <c r="A9" i="7"/>
  <c r="A8" i="7"/>
  <c r="A16" i="6"/>
  <c r="A14" i="6"/>
  <c r="A12" i="6"/>
  <c r="A10" i="6"/>
  <c r="D11" i="5"/>
  <c r="B15" i="5"/>
  <c r="C11" i="5"/>
  <c r="F1" i="5"/>
  <c r="A8" i="5"/>
  <c r="A7" i="5"/>
  <c r="D1" i="5"/>
  <c r="C4" i="5"/>
  <c r="C5" i="5"/>
  <c r="B4" i="5"/>
  <c r="B5" i="5"/>
  <c r="C1" i="5"/>
  <c r="C2" i="5"/>
  <c r="C3" i="5"/>
  <c r="B2" i="5"/>
  <c r="B3" i="5"/>
  <c r="B1" i="5"/>
  <c r="A3" i="4"/>
  <c r="A4" i="4" s="1"/>
  <c r="A2" i="4"/>
  <c r="A1" i="4"/>
</calcChain>
</file>

<file path=xl/sharedStrings.xml><?xml version="1.0" encoding="utf-8"?>
<sst xmlns="http://schemas.openxmlformats.org/spreadsheetml/2006/main" count="101" uniqueCount="85">
  <si>
    <t>a</t>
  </si>
  <si>
    <t>b</t>
  </si>
  <si>
    <t>c</t>
  </si>
  <si>
    <t>d</t>
  </si>
  <si>
    <t>e</t>
  </si>
  <si>
    <t>f</t>
  </si>
  <si>
    <t>g</t>
  </si>
  <si>
    <t>Harf</t>
  </si>
  <si>
    <t>Değer1</t>
  </si>
  <si>
    <t>Değer2</t>
  </si>
  <si>
    <t>Elektrik</t>
  </si>
  <si>
    <t>Ocak</t>
  </si>
  <si>
    <t>Şubat</t>
  </si>
  <si>
    <t>Mart</t>
  </si>
  <si>
    <t>Nisan</t>
  </si>
  <si>
    <t>Mayıs</t>
  </si>
  <si>
    <t>Su</t>
  </si>
  <si>
    <t>Yakıt</t>
  </si>
  <si>
    <t>Ulaşım</t>
  </si>
  <si>
    <t>Aşağıyuvarla</t>
  </si>
  <si>
    <t>Yukarı yuvarla</t>
  </si>
  <si>
    <t>Topla</t>
  </si>
  <si>
    <t>Etopla</t>
  </si>
  <si>
    <t>Kategori</t>
  </si>
  <si>
    <t>Yiyecek</t>
  </si>
  <si>
    <t>Sebzeler</t>
  </si>
  <si>
    <t>Karnabahar</t>
  </si>
  <si>
    <t>Kereviz</t>
  </si>
  <si>
    <t>Meyveler</t>
  </si>
  <si>
    <t>Kayısı</t>
  </si>
  <si>
    <t>Mandalina</t>
  </si>
  <si>
    <t>Havuç</t>
  </si>
  <si>
    <t>Kavun</t>
  </si>
  <si>
    <t>Satış</t>
  </si>
  <si>
    <t>Meyveler Toplamı</t>
  </si>
  <si>
    <t>Sebzeler Toplamı</t>
  </si>
  <si>
    <t>K ile başlayanların Toplamı</t>
  </si>
  <si>
    <t>Kategorisi belli olmayanların Toplamı</t>
  </si>
  <si>
    <t>Veri</t>
  </si>
  <si>
    <t>Sayı</t>
  </si>
  <si>
    <t>elmalar</t>
  </si>
  <si>
    <t>portakallar</t>
  </si>
  <si>
    <t>şeftaliler</t>
  </si>
  <si>
    <t>EĞERSAY</t>
  </si>
  <si>
    <t>elma</t>
  </si>
  <si>
    <t>portakal</t>
  </si>
  <si>
    <t>e+p</t>
  </si>
  <si>
    <t>ölçüt</t>
  </si>
  <si>
    <t>deneme</t>
  </si>
  <si>
    <t>tatlı su alabalığı</t>
  </si>
  <si>
    <t>türleri</t>
  </si>
  <si>
    <t>Şehir</t>
  </si>
  <si>
    <t>Nüfus</t>
  </si>
  <si>
    <t>İstanbul</t>
  </si>
  <si>
    <t>Ankara</t>
  </si>
  <si>
    <t>İzmir</t>
  </si>
  <si>
    <t>Bursa</t>
  </si>
  <si>
    <t>Adana</t>
  </si>
  <si>
    <t>Konya</t>
  </si>
  <si>
    <t>Antalya</t>
  </si>
  <si>
    <t>Düşeyara</t>
  </si>
  <si>
    <t>Sıra</t>
  </si>
  <si>
    <t>Yatayara</t>
  </si>
  <si>
    <t>Ağaç</t>
  </si>
  <si>
    <t>Yükseklik</t>
  </si>
  <si>
    <t>Yaş</t>
  </si>
  <si>
    <t>Verim</t>
  </si>
  <si>
    <t>Kar</t>
  </si>
  <si>
    <t>=Armut</t>
  </si>
  <si>
    <t>=Elma</t>
  </si>
  <si>
    <t>&gt;10</t>
  </si>
  <si>
    <t>Elma</t>
  </si>
  <si>
    <t>Armut</t>
  </si>
  <si>
    <t>Kiraz</t>
  </si>
  <si>
    <t>Elmaların Kar sutunları Toplamı</t>
  </si>
  <si>
    <t>&lt;16</t>
  </si>
  <si>
    <t>Ağaçtipi Elma olan ve yüksekliği 10 dan büyük olanların Karlarının toplamı</t>
  </si>
  <si>
    <t>Ağaçtipi Elma olan ve yüksekliği 10 dan büyük ve 16 dan küçük olanların Karlarının toplamı</t>
  </si>
  <si>
    <t>VseçToplam</t>
  </si>
  <si>
    <t>VseçMin</t>
  </si>
  <si>
    <t>Yüksekliği 10 un üzerinde olan elma ağaçlarının en düşük karı</t>
  </si>
  <si>
    <t>VseçMak</t>
  </si>
  <si>
    <t>En yüksek kar</t>
  </si>
  <si>
    <t>Grafik</t>
  </si>
  <si>
    <t>Eğer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</si>
</sst>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2" fontId="0" fillId="0" borderId="0" xfId="0" applyNumberFormat="1"/>
    <xf numFmtId="14" fontId="0" fillId="0" borderId="0" xfId="0" applyNumberFormat="1"/>
    <xf numFmtId="2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1" fillId="0" borderId="0" xfId="0" applyFon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'Temel İşlevler'!$A$2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  <a:sp3d contourW="9525">
              <a:contourClr>
                <a:schemeClr val="lt1">
                  <a:alpha val="50000"/>
                </a:schemeClr>
              </a:contourClr>
            </a:sp3d>
          </c:spPr>
          <c:invertIfNegative val="0"/>
          <c:val>
            <c:numRef>
              <c:f>'Temel İşlevler'!$B$2:$C$2</c:f>
              <c:numCache>
                <c:formatCode>General</c:formatCode>
                <c:ptCount val="2"/>
                <c:pt idx="0" formatCode="0.00">
                  <c:v>10</c:v>
                </c:pt>
                <c:pt idx="1">
                  <c:v>70</c:v>
                </c:pt>
              </c:numCache>
            </c:numRef>
          </c:val>
        </c:ser>
        <c:ser>
          <c:idx val="1"/>
          <c:order val="1"/>
          <c:tx>
            <c:strRef>
              <c:f>'Temel İşlevler'!$A$3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  <a:sp3d contourW="9525">
              <a:contourClr>
                <a:schemeClr val="lt1">
                  <a:alpha val="50000"/>
                </a:schemeClr>
              </a:contourClr>
            </a:sp3d>
          </c:spPr>
          <c:invertIfNegative val="0"/>
          <c:val>
            <c:numRef>
              <c:f>'Temel İşlevler'!$B$3:$C$3</c:f>
              <c:numCache>
                <c:formatCode>General</c:formatCode>
                <c:ptCount val="2"/>
                <c:pt idx="0" formatCode="0.00">
                  <c:v>23</c:v>
                </c:pt>
                <c:pt idx="1">
                  <c:v>90</c:v>
                </c:pt>
              </c:numCache>
            </c:numRef>
          </c:val>
        </c:ser>
        <c:ser>
          <c:idx val="2"/>
          <c:order val="2"/>
          <c:tx>
            <c:strRef>
              <c:f>'Temel İşlevler'!$A$4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  <a:sp3d contourW="9525">
              <a:contourClr>
                <a:schemeClr val="lt1">
                  <a:alpha val="50000"/>
                </a:schemeClr>
              </a:contourClr>
            </a:sp3d>
          </c:spPr>
          <c:invertIfNegative val="0"/>
          <c:val>
            <c:numRef>
              <c:f>'Temel İşlevler'!$B$4:$C$4</c:f>
              <c:numCache>
                <c:formatCode>General</c:formatCode>
                <c:ptCount val="2"/>
                <c:pt idx="0" formatCode="0.00">
                  <c:v>22</c:v>
                </c:pt>
                <c:pt idx="1">
                  <c:v>85</c:v>
                </c:pt>
              </c:numCache>
            </c:numRef>
          </c:val>
        </c:ser>
        <c:ser>
          <c:idx val="3"/>
          <c:order val="3"/>
          <c:tx>
            <c:strRef>
              <c:f>'Temel İşlevler'!$A$5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  <a:sp3d contourW="9525">
              <a:contourClr>
                <a:schemeClr val="lt1">
                  <a:alpha val="50000"/>
                </a:schemeClr>
              </a:contourClr>
            </a:sp3d>
          </c:spPr>
          <c:invertIfNegative val="0"/>
          <c:val>
            <c:numRef>
              <c:f>'Temel İşlevler'!$B$5:$C$5</c:f>
              <c:numCache>
                <c:formatCode>General</c:formatCode>
                <c:ptCount val="2"/>
                <c:pt idx="0" formatCode="0.00">
                  <c:v>31</c:v>
                </c:pt>
                <c:pt idx="1">
                  <c:v>84</c:v>
                </c:pt>
              </c:numCache>
            </c:numRef>
          </c:val>
        </c:ser>
        <c:ser>
          <c:idx val="4"/>
          <c:order val="4"/>
          <c:tx>
            <c:strRef>
              <c:f>'Temel İşlevler'!$A$6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  <a:sp3d contourW="9525">
              <a:contourClr>
                <a:schemeClr val="lt1">
                  <a:alpha val="50000"/>
                </a:schemeClr>
              </a:contourClr>
            </a:sp3d>
          </c:spPr>
          <c:invertIfNegative val="0"/>
          <c:val>
            <c:numRef>
              <c:f>'Temel İşlevler'!$B$6:$C$6</c:f>
              <c:numCache>
                <c:formatCode>General</c:formatCode>
                <c:ptCount val="2"/>
                <c:pt idx="0" formatCode="0.00">
                  <c:v>65</c:v>
                </c:pt>
                <c:pt idx="1">
                  <c:v>7</c:v>
                </c:pt>
              </c:numCache>
            </c:numRef>
          </c:val>
        </c:ser>
        <c:ser>
          <c:idx val="5"/>
          <c:order val="5"/>
          <c:tx>
            <c:strRef>
              <c:f>'Temel İşlevler'!$A$7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  <a:sp3d contourW="9525">
              <a:contourClr>
                <a:schemeClr val="lt1">
                  <a:alpha val="50000"/>
                </a:schemeClr>
              </a:contourClr>
            </a:sp3d>
          </c:spPr>
          <c:invertIfNegative val="0"/>
          <c:val>
            <c:numRef>
              <c:f>'Temel İşlevler'!$B$7:$C$7</c:f>
              <c:numCache>
                <c:formatCode>General</c:formatCode>
                <c:ptCount val="2"/>
                <c:pt idx="0" formatCode="0.00">
                  <c:v>66</c:v>
                </c:pt>
                <c:pt idx="1">
                  <c:v>44</c:v>
                </c:pt>
              </c:numCache>
            </c:numRef>
          </c:val>
        </c:ser>
        <c:ser>
          <c:idx val="6"/>
          <c:order val="6"/>
          <c:tx>
            <c:strRef>
              <c:f>'Temel İşlevler'!$A$8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  <a:sp3d contourW="9525">
              <a:contourClr>
                <a:schemeClr val="lt1">
                  <a:alpha val="50000"/>
                </a:schemeClr>
              </a:contourClr>
            </a:sp3d>
          </c:spPr>
          <c:invertIfNegative val="0"/>
          <c:val>
            <c:numRef>
              <c:f>'Temel İşlevler'!$B$8:$C$8</c:f>
              <c:numCache>
                <c:formatCode>General</c:formatCode>
                <c:ptCount val="2"/>
                <c:pt idx="0" formatCode="0.00">
                  <c:v>39</c:v>
                </c:pt>
                <c:pt idx="1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shape val="box"/>
        <c:axId val="491012464"/>
        <c:axId val="491011288"/>
        <c:axId val="0"/>
      </c:bar3DChart>
      <c:catAx>
        <c:axId val="49101246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011288"/>
        <c:crosses val="autoZero"/>
        <c:auto val="1"/>
        <c:lblAlgn val="ctr"/>
        <c:lblOffset val="100"/>
        <c:noMultiLvlLbl val="0"/>
      </c:catAx>
      <c:valAx>
        <c:axId val="4910112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0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2</xdr:row>
      <xdr:rowOff>71437</xdr:rowOff>
    </xdr:from>
    <xdr:to>
      <xdr:col>12</xdr:col>
      <xdr:colOff>114300</xdr:colOff>
      <xdr:row>16</xdr:row>
      <xdr:rowOff>147637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E2" sqref="E2"/>
    </sheetView>
  </sheetViews>
  <sheetFormatPr defaultRowHeight="15" x14ac:dyDescent="0.25"/>
  <sheetData>
    <row r="1" spans="1:5" x14ac:dyDescent="0.25">
      <c r="A1" t="s">
        <v>7</v>
      </c>
      <c r="B1" t="s">
        <v>8</v>
      </c>
      <c r="C1" t="s">
        <v>9</v>
      </c>
      <c r="D1" t="s">
        <v>83</v>
      </c>
      <c r="E1" t="s">
        <v>84</v>
      </c>
    </row>
    <row r="2" spans="1:5" x14ac:dyDescent="0.25">
      <c r="A2" s="1" t="s">
        <v>0</v>
      </c>
      <c r="B2" s="2">
        <v>10</v>
      </c>
      <c r="C2">
        <v>70</v>
      </c>
      <c r="E2" t="str">
        <f>IF(C2&gt;50,"Geçti","Kaldı")</f>
        <v>Geçti</v>
      </c>
    </row>
    <row r="3" spans="1:5" x14ac:dyDescent="0.25">
      <c r="A3" s="1" t="s">
        <v>1</v>
      </c>
      <c r="B3" s="2">
        <v>23</v>
      </c>
      <c r="C3">
        <v>90</v>
      </c>
      <c r="E3" t="str">
        <f t="shared" ref="E3:E8" si="0">IF(C3&gt;50,"Geçti","Kaldı")</f>
        <v>Geçti</v>
      </c>
    </row>
    <row r="4" spans="1:5" x14ac:dyDescent="0.25">
      <c r="A4" s="1" t="s">
        <v>2</v>
      </c>
      <c r="B4" s="2">
        <v>22</v>
      </c>
      <c r="C4">
        <v>85</v>
      </c>
      <c r="E4" t="str">
        <f t="shared" si="0"/>
        <v>Geçti</v>
      </c>
    </row>
    <row r="5" spans="1:5" x14ac:dyDescent="0.25">
      <c r="A5" s="1" t="s">
        <v>3</v>
      </c>
      <c r="B5" s="2">
        <v>31</v>
      </c>
      <c r="C5">
        <v>84</v>
      </c>
      <c r="E5" t="str">
        <f t="shared" si="0"/>
        <v>Geçti</v>
      </c>
    </row>
    <row r="6" spans="1:5" x14ac:dyDescent="0.25">
      <c r="A6" s="1" t="s">
        <v>4</v>
      </c>
      <c r="B6" s="2">
        <v>65</v>
      </c>
      <c r="C6">
        <v>7</v>
      </c>
      <c r="E6" t="str">
        <f t="shared" si="0"/>
        <v>Kaldı</v>
      </c>
    </row>
    <row r="7" spans="1:5" x14ac:dyDescent="0.25">
      <c r="A7" s="1" t="s">
        <v>5</v>
      </c>
      <c r="B7" s="2">
        <v>66</v>
      </c>
      <c r="C7">
        <v>44</v>
      </c>
      <c r="E7" t="str">
        <f t="shared" si="0"/>
        <v>Kaldı</v>
      </c>
    </row>
    <row r="8" spans="1:5" x14ac:dyDescent="0.25">
      <c r="A8" s="1" t="s">
        <v>6</v>
      </c>
      <c r="B8" s="2">
        <v>39</v>
      </c>
      <c r="C8">
        <v>65</v>
      </c>
      <c r="E8" t="str">
        <f t="shared" si="0"/>
        <v>Geçti</v>
      </c>
    </row>
  </sheetData>
  <conditionalFormatting sqref="E2:E8">
    <cfRule type="cellIs" dxfId="2" priority="4" stopIfTrue="1" operator="greaterThan">
      <formula>$C$2&gt;50</formula>
    </cfRule>
    <cfRule type="colorScale" priority="2">
      <colorScale>
        <cfvo type="formula" val="$C$2&gt;50"/>
        <cfvo type="max"/>
        <color rgb="FFFF7128"/>
        <color rgb="FFFFEF9C"/>
      </colorScale>
    </cfRule>
  </conditionalFormatting>
  <conditionalFormatting sqref="E2">
    <cfRule type="top10" dxfId="0" priority="1" percent="1" rank="10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E2" sqref="E2"/>
    </sheetView>
  </sheetViews>
  <sheetFormatPr defaultRowHeight="15" x14ac:dyDescent="0.25"/>
  <cols>
    <col min="3" max="3" width="12.5703125" bestFit="1" customWidth="1"/>
  </cols>
  <sheetData>
    <row r="1" spans="1:6" x14ac:dyDescent="0.25">
      <c r="A1" t="s">
        <v>61</v>
      </c>
      <c r="B1" t="s">
        <v>51</v>
      </c>
      <c r="C1" t="s">
        <v>52</v>
      </c>
      <c r="E1" t="s">
        <v>60</v>
      </c>
      <c r="F1" t="s">
        <v>62</v>
      </c>
    </row>
    <row r="2" spans="1:6" x14ac:dyDescent="0.25">
      <c r="A2">
        <v>1</v>
      </c>
      <c r="B2" t="s">
        <v>53</v>
      </c>
      <c r="C2" s="6">
        <v>18000000</v>
      </c>
      <c r="E2">
        <f>VLOOKUP(3,A2:C8,3)</f>
        <v>3500000</v>
      </c>
      <c r="F2" t="str">
        <f>HLOOKUP("Şehir",A1:C8,2,FALSE)</f>
        <v>İstanbul</v>
      </c>
    </row>
    <row r="3" spans="1:6" x14ac:dyDescent="0.25">
      <c r="A3">
        <v>2</v>
      </c>
      <c r="B3" t="s">
        <v>54</v>
      </c>
      <c r="C3" s="6">
        <v>5500000</v>
      </c>
      <c r="F3">
        <f>HLOOKUP("Sıra",A1:C8,3)+HLOOKUP("Sıra",A1:C8,4)</f>
        <v>9000000</v>
      </c>
    </row>
    <row r="4" spans="1:6" x14ac:dyDescent="0.25">
      <c r="A4">
        <v>3</v>
      </c>
      <c r="B4" t="s">
        <v>55</v>
      </c>
      <c r="C4" s="6">
        <v>3500000</v>
      </c>
    </row>
    <row r="5" spans="1:6" x14ac:dyDescent="0.25">
      <c r="A5">
        <v>4</v>
      </c>
      <c r="B5" t="s">
        <v>56</v>
      </c>
      <c r="C5" s="6">
        <v>2000000</v>
      </c>
    </row>
    <row r="6" spans="1:6" x14ac:dyDescent="0.25">
      <c r="A6">
        <v>5</v>
      </c>
      <c r="B6" t="s">
        <v>57</v>
      </c>
      <c r="C6" s="6">
        <v>1800000</v>
      </c>
    </row>
    <row r="7" spans="1:6" x14ac:dyDescent="0.25">
      <c r="A7">
        <v>6</v>
      </c>
      <c r="B7" t="s">
        <v>58</v>
      </c>
      <c r="C7" s="6">
        <v>1400000</v>
      </c>
    </row>
    <row r="8" spans="1:6" x14ac:dyDescent="0.25">
      <c r="A8">
        <v>7</v>
      </c>
      <c r="B8" t="s">
        <v>59</v>
      </c>
      <c r="C8" s="6">
        <v>1000000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11" workbookViewId="0">
      <selection activeCell="B22" sqref="B22"/>
    </sheetView>
  </sheetViews>
  <sheetFormatPr defaultRowHeight="15" x14ac:dyDescent="0.25"/>
  <sheetData>
    <row r="1" spans="1:6" x14ac:dyDescent="0.25">
      <c r="A1" s="7" t="s">
        <v>63</v>
      </c>
      <c r="B1" s="7" t="s">
        <v>64</v>
      </c>
      <c r="C1" s="7" t="s">
        <v>65</v>
      </c>
      <c r="D1" s="7" t="s">
        <v>66</v>
      </c>
      <c r="E1" s="7" t="s">
        <v>67</v>
      </c>
      <c r="F1" s="7" t="s">
        <v>64</v>
      </c>
    </row>
    <row r="2" spans="1:6" x14ac:dyDescent="0.25">
      <c r="A2" s="1" t="s">
        <v>69</v>
      </c>
      <c r="B2" t="s">
        <v>70</v>
      </c>
      <c r="F2" t="s">
        <v>75</v>
      </c>
    </row>
    <row r="3" spans="1:6" x14ac:dyDescent="0.25">
      <c r="A3" s="1" t="s">
        <v>68</v>
      </c>
    </row>
    <row r="4" spans="1:6" x14ac:dyDescent="0.25">
      <c r="A4" s="7" t="s">
        <v>63</v>
      </c>
      <c r="B4" s="7" t="s">
        <v>64</v>
      </c>
      <c r="C4" s="7" t="s">
        <v>65</v>
      </c>
      <c r="D4" s="7" t="s">
        <v>66</v>
      </c>
      <c r="E4" s="7" t="s">
        <v>67</v>
      </c>
    </row>
    <row r="5" spans="1:6" x14ac:dyDescent="0.25">
      <c r="A5" t="s">
        <v>71</v>
      </c>
      <c r="B5">
        <v>18</v>
      </c>
      <c r="C5">
        <v>20</v>
      </c>
      <c r="D5">
        <v>14</v>
      </c>
      <c r="E5">
        <v>105</v>
      </c>
    </row>
    <row r="6" spans="1:6" x14ac:dyDescent="0.25">
      <c r="A6" t="s">
        <v>72</v>
      </c>
      <c r="B6">
        <v>12</v>
      </c>
      <c r="C6">
        <v>12</v>
      </c>
      <c r="D6">
        <v>10</v>
      </c>
      <c r="E6">
        <v>96</v>
      </c>
    </row>
    <row r="7" spans="1:6" x14ac:dyDescent="0.25">
      <c r="A7" t="s">
        <v>73</v>
      </c>
      <c r="B7">
        <v>13</v>
      </c>
      <c r="C7">
        <v>14</v>
      </c>
      <c r="D7">
        <v>9</v>
      </c>
      <c r="E7">
        <v>105</v>
      </c>
    </row>
    <row r="8" spans="1:6" x14ac:dyDescent="0.25">
      <c r="A8" t="s">
        <v>71</v>
      </c>
      <c r="B8">
        <v>14</v>
      </c>
      <c r="C8">
        <v>15</v>
      </c>
      <c r="D8">
        <v>10</v>
      </c>
      <c r="E8">
        <v>75</v>
      </c>
    </row>
    <row r="9" spans="1:6" x14ac:dyDescent="0.25">
      <c r="A9" t="s">
        <v>72</v>
      </c>
      <c r="B9">
        <v>9</v>
      </c>
      <c r="C9">
        <v>8</v>
      </c>
      <c r="D9">
        <v>8</v>
      </c>
      <c r="E9">
        <v>76.8</v>
      </c>
    </row>
    <row r="10" spans="1:6" x14ac:dyDescent="0.25">
      <c r="A10" t="s">
        <v>71</v>
      </c>
      <c r="B10">
        <v>8</v>
      </c>
      <c r="C10">
        <v>9</v>
      </c>
      <c r="D10">
        <v>6</v>
      </c>
      <c r="E10">
        <v>45</v>
      </c>
    </row>
    <row r="12" spans="1:6" x14ac:dyDescent="0.25">
      <c r="A12" t="s">
        <v>78</v>
      </c>
    </row>
    <row r="13" spans="1:6" x14ac:dyDescent="0.25">
      <c r="A13">
        <f>DSUM(A4:E10,"Kar",A1:A2)</f>
        <v>225</v>
      </c>
      <c r="B13" s="7" t="s">
        <v>74</v>
      </c>
    </row>
    <row r="14" spans="1:6" x14ac:dyDescent="0.25">
      <c r="A14">
        <f>DSUM(A4:E10,"Kar",A1:B2)</f>
        <v>180</v>
      </c>
      <c r="B14" s="7" t="s">
        <v>76</v>
      </c>
    </row>
    <row r="15" spans="1:6" x14ac:dyDescent="0.25">
      <c r="A15">
        <f>DSUM(A4:E10,"Kar",A1:F2)</f>
        <v>75</v>
      </c>
      <c r="B15" s="7" t="s">
        <v>77</v>
      </c>
    </row>
    <row r="17" spans="1:2" x14ac:dyDescent="0.25">
      <c r="A17" t="s">
        <v>79</v>
      </c>
    </row>
    <row r="18" spans="1:2" x14ac:dyDescent="0.25">
      <c r="A18">
        <f>DMIN(A4:E10,"Kar",A1:B2)</f>
        <v>75</v>
      </c>
      <c r="B18" s="7" t="s">
        <v>80</v>
      </c>
    </row>
    <row r="20" spans="1:2" x14ac:dyDescent="0.25">
      <c r="A20" t="s">
        <v>81</v>
      </c>
    </row>
    <row r="21" spans="1:2" x14ac:dyDescent="0.25">
      <c r="A21">
        <f>DMAX(A4:E10,"Kar",A1:B3)</f>
        <v>105</v>
      </c>
      <c r="B21" t="s">
        <v>82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" sqref="D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E11" sqref="E11"/>
    </sheetView>
  </sheetViews>
  <sheetFormatPr defaultRowHeight="15" x14ac:dyDescent="0.25"/>
  <sheetData>
    <row r="1" spans="1:6" x14ac:dyDescent="0.25">
      <c r="B1" t="s">
        <v>11</v>
      </c>
      <c r="C1" t="s">
        <v>12</v>
      </c>
      <c r="D1" t="s">
        <v>13</v>
      </c>
      <c r="E1" t="s">
        <v>14</v>
      </c>
      <c r="F1" t="s">
        <v>15</v>
      </c>
    </row>
    <row r="2" spans="1:6" x14ac:dyDescent="0.25">
      <c r="A2" t="s">
        <v>10</v>
      </c>
      <c r="B2">
        <v>75</v>
      </c>
      <c r="C2">
        <v>80</v>
      </c>
      <c r="D2">
        <v>60</v>
      </c>
      <c r="E2">
        <v>75</v>
      </c>
      <c r="F2">
        <v>70</v>
      </c>
    </row>
    <row r="3" spans="1:6" x14ac:dyDescent="0.25">
      <c r="A3" t="s">
        <v>16</v>
      </c>
      <c r="B3">
        <v>35</v>
      </c>
      <c r="C3">
        <v>40</v>
      </c>
      <c r="D3">
        <v>35</v>
      </c>
      <c r="E3">
        <v>36</v>
      </c>
      <c r="F3">
        <v>41</v>
      </c>
    </row>
    <row r="4" spans="1:6" x14ac:dyDescent="0.25">
      <c r="A4" t="s">
        <v>17</v>
      </c>
      <c r="B4">
        <v>200</v>
      </c>
      <c r="C4">
        <v>200</v>
      </c>
      <c r="D4">
        <v>150</v>
      </c>
      <c r="E4">
        <v>200</v>
      </c>
      <c r="F4">
        <v>100</v>
      </c>
    </row>
    <row r="5" spans="1:6" x14ac:dyDescent="0.25">
      <c r="A5" t="s">
        <v>18</v>
      </c>
      <c r="B5">
        <v>110</v>
      </c>
      <c r="C5">
        <v>100</v>
      </c>
      <c r="D5">
        <v>120</v>
      </c>
      <c r="E5">
        <v>120</v>
      </c>
      <c r="F5">
        <v>130</v>
      </c>
    </row>
  </sheetData>
  <conditionalFormatting sqref="B2:F5">
    <cfRule type="dataBar" priority="1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{C5F1C247-D329-440F-BBC7-E09CB395011F}</x14:id>
        </ext>
      </extLst>
    </cfRule>
    <cfRule type="iconSet" priority="2">
      <iconSet iconSet="4TrafficLights">
        <cfvo type="percent" val="0"/>
        <cfvo type="num" val="25"/>
        <cfvo type="num" val="75"/>
        <cfvo type="num" val="150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F1C247-D329-440F-BBC7-E09CB39501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B2:F5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cols>
    <col min="1" max="1" width="15.85546875" bestFit="1" customWidth="1"/>
  </cols>
  <sheetData>
    <row r="1" spans="1:1" x14ac:dyDescent="0.25">
      <c r="A1" s="3">
        <f ca="1">TODAY()+5</f>
        <v>43429</v>
      </c>
    </row>
    <row r="2" spans="1:1" x14ac:dyDescent="0.25">
      <c r="A2">
        <f ca="1">YEAR(TODAY())-1970</f>
        <v>48</v>
      </c>
    </row>
    <row r="3" spans="1:1" x14ac:dyDescent="0.25">
      <c r="A3" s="4">
        <f ca="1">NOW()</f>
        <v>43424.951237731482</v>
      </c>
    </row>
    <row r="4" spans="1:1" x14ac:dyDescent="0.25">
      <c r="A4">
        <f ca="1">DAY(A3)</f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D11" sqref="D11"/>
    </sheetView>
  </sheetViews>
  <sheetFormatPr defaultRowHeight="15" x14ac:dyDescent="0.25"/>
  <cols>
    <col min="4" max="4" width="12.5703125" customWidth="1"/>
  </cols>
  <sheetData>
    <row r="1" spans="1:9" x14ac:dyDescent="0.25">
      <c r="A1" s="5">
        <v>3.4</v>
      </c>
      <c r="B1">
        <f>ROUNDDOWN(A1,0)</f>
        <v>3</v>
      </c>
      <c r="C1" s="6">
        <f>ROUNDUP(A1,0)</f>
        <v>4</v>
      </c>
      <c r="D1" t="str">
        <f>SUMIF(A1:A5,"&gt;2.7")&amp;" etopla"</f>
        <v>13.5 etopla</v>
      </c>
      <c r="E1">
        <v>1</v>
      </c>
      <c r="F1" s="2">
        <f>SUMIF(A1:A5,"&gt;2",E1:E5)</f>
        <v>10</v>
      </c>
      <c r="I1" t="s">
        <v>19</v>
      </c>
    </row>
    <row r="2" spans="1:9" x14ac:dyDescent="0.25">
      <c r="A2" s="5">
        <v>2.6</v>
      </c>
      <c r="B2">
        <f t="shared" ref="B2:B5" si="0">ROUNDDOWN(A2,0)</f>
        <v>2</v>
      </c>
      <c r="C2" s="6">
        <f t="shared" ref="C2:C5" si="1">ROUNDUP(A2,0)</f>
        <v>3</v>
      </c>
      <c r="E2">
        <v>2</v>
      </c>
      <c r="I2" t="s">
        <v>20</v>
      </c>
    </row>
    <row r="3" spans="1:9" x14ac:dyDescent="0.25">
      <c r="A3" s="5">
        <v>4.5</v>
      </c>
      <c r="B3">
        <f t="shared" si="0"/>
        <v>4</v>
      </c>
      <c r="C3" s="6">
        <f t="shared" si="1"/>
        <v>5</v>
      </c>
      <c r="E3">
        <v>3</v>
      </c>
      <c r="I3" t="s">
        <v>21</v>
      </c>
    </row>
    <row r="4" spans="1:9" x14ac:dyDescent="0.25">
      <c r="A4" s="5">
        <v>5.6</v>
      </c>
      <c r="B4">
        <f t="shared" si="0"/>
        <v>5</v>
      </c>
      <c r="C4" s="6">
        <f t="shared" si="1"/>
        <v>6</v>
      </c>
      <c r="E4">
        <v>4</v>
      </c>
      <c r="I4" t="s">
        <v>22</v>
      </c>
    </row>
    <row r="5" spans="1:9" x14ac:dyDescent="0.25">
      <c r="A5" s="5">
        <v>1.2</v>
      </c>
      <c r="B5">
        <f t="shared" si="0"/>
        <v>1</v>
      </c>
      <c r="C5" s="6">
        <f t="shared" si="1"/>
        <v>2</v>
      </c>
      <c r="E5">
        <v>5</v>
      </c>
    </row>
    <row r="7" spans="1:9" x14ac:dyDescent="0.25">
      <c r="A7" s="5">
        <f>SUM(A1:A5)</f>
        <v>17.3</v>
      </c>
    </row>
    <row r="8" spans="1:9" x14ac:dyDescent="0.25">
      <c r="A8" s="5">
        <f>A7-A5</f>
        <v>16.100000000000001</v>
      </c>
    </row>
    <row r="11" spans="1:9" x14ac:dyDescent="0.25">
      <c r="A11">
        <v>100000</v>
      </c>
      <c r="B11">
        <v>7000</v>
      </c>
      <c r="C11">
        <f>SUMIF(A11:A14,"&gt;160000",B11:B14)</f>
        <v>63000</v>
      </c>
      <c r="D11">
        <f>SUMIF(A11:A14,"&gt;90000")</f>
        <v>1000000</v>
      </c>
    </row>
    <row r="12" spans="1:9" x14ac:dyDescent="0.25">
      <c r="A12">
        <v>200000</v>
      </c>
      <c r="B12">
        <v>14000</v>
      </c>
    </row>
    <row r="13" spans="1:9" x14ac:dyDescent="0.25">
      <c r="A13">
        <v>300000</v>
      </c>
      <c r="B13">
        <v>21000</v>
      </c>
    </row>
    <row r="14" spans="1:9" x14ac:dyDescent="0.25">
      <c r="A14">
        <v>400000</v>
      </c>
      <c r="B14">
        <v>28000</v>
      </c>
    </row>
    <row r="15" spans="1:9" x14ac:dyDescent="0.25">
      <c r="B15">
        <f>SUM(B12:B14)</f>
        <v>63000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17" sqref="A17"/>
    </sheetView>
  </sheetViews>
  <sheetFormatPr defaultRowHeight="15" x14ac:dyDescent="0.25"/>
  <sheetData>
    <row r="1" spans="1:3" x14ac:dyDescent="0.25">
      <c r="A1" t="s">
        <v>23</v>
      </c>
      <c r="B1" t="s">
        <v>24</v>
      </c>
      <c r="C1" t="s">
        <v>33</v>
      </c>
    </row>
    <row r="2" spans="1:3" x14ac:dyDescent="0.25">
      <c r="A2" t="s">
        <v>25</v>
      </c>
      <c r="B2" t="s">
        <v>26</v>
      </c>
      <c r="C2">
        <v>2300</v>
      </c>
    </row>
    <row r="3" spans="1:3" x14ac:dyDescent="0.25">
      <c r="A3" t="s">
        <v>25</v>
      </c>
      <c r="B3" t="s">
        <v>27</v>
      </c>
      <c r="C3">
        <v>5500</v>
      </c>
    </row>
    <row r="4" spans="1:3" x14ac:dyDescent="0.25">
      <c r="A4" t="s">
        <v>28</v>
      </c>
      <c r="B4" t="s">
        <v>29</v>
      </c>
      <c r="C4">
        <v>800</v>
      </c>
    </row>
    <row r="5" spans="1:3" x14ac:dyDescent="0.25">
      <c r="B5" t="s">
        <v>30</v>
      </c>
      <c r="C5">
        <v>400</v>
      </c>
    </row>
    <row r="6" spans="1:3" x14ac:dyDescent="0.25">
      <c r="A6" t="s">
        <v>25</v>
      </c>
      <c r="B6" t="s">
        <v>31</v>
      </c>
      <c r="C6">
        <v>4200</v>
      </c>
    </row>
    <row r="7" spans="1:3" x14ac:dyDescent="0.25">
      <c r="A7" t="s">
        <v>28</v>
      </c>
      <c r="B7" t="s">
        <v>32</v>
      </c>
      <c r="C7">
        <v>1200</v>
      </c>
    </row>
    <row r="9" spans="1:3" x14ac:dyDescent="0.25">
      <c r="A9" t="s">
        <v>34</v>
      </c>
    </row>
    <row r="10" spans="1:3" x14ac:dyDescent="0.25">
      <c r="A10">
        <f>SUMIF(A2:A7,"Meyveler",C2:C7)</f>
        <v>2000</v>
      </c>
    </row>
    <row r="11" spans="1:3" x14ac:dyDescent="0.25">
      <c r="A11" t="s">
        <v>35</v>
      </c>
    </row>
    <row r="12" spans="1:3" x14ac:dyDescent="0.25">
      <c r="A12">
        <f>SUMIF(A2:A7,"Sebzeler",C2:C7)</f>
        <v>12000</v>
      </c>
    </row>
    <row r="13" spans="1:3" x14ac:dyDescent="0.25">
      <c r="A13" t="s">
        <v>36</v>
      </c>
    </row>
    <row r="14" spans="1:3" x14ac:dyDescent="0.25">
      <c r="A14">
        <f>SUMIF(B2:B7,"K*",C2:C7)</f>
        <v>9800</v>
      </c>
    </row>
    <row r="15" spans="1:3" x14ac:dyDescent="0.25">
      <c r="A15" t="s">
        <v>37</v>
      </c>
    </row>
    <row r="16" spans="1:3" x14ac:dyDescent="0.25">
      <c r="A16">
        <f>SUMIF(A2:A7,"",C2:C7)</f>
        <v>400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11" sqref="A11"/>
    </sheetView>
  </sheetViews>
  <sheetFormatPr defaultRowHeight="15" x14ac:dyDescent="0.25"/>
  <sheetData>
    <row r="1" spans="1:2" x14ac:dyDescent="0.25">
      <c r="A1" t="s">
        <v>38</v>
      </c>
      <c r="B1" t="s">
        <v>39</v>
      </c>
    </row>
    <row r="2" spans="1:2" x14ac:dyDescent="0.25">
      <c r="A2" t="s">
        <v>40</v>
      </c>
      <c r="B2">
        <v>32</v>
      </c>
    </row>
    <row r="3" spans="1:2" x14ac:dyDescent="0.25">
      <c r="A3" t="s">
        <v>41</v>
      </c>
      <c r="B3">
        <v>54</v>
      </c>
    </row>
    <row r="4" spans="1:2" x14ac:dyDescent="0.25">
      <c r="A4" t="s">
        <v>42</v>
      </c>
      <c r="B4">
        <v>75</v>
      </c>
    </row>
    <row r="5" spans="1:2" x14ac:dyDescent="0.25">
      <c r="A5" t="s">
        <v>40</v>
      </c>
      <c r="B5">
        <v>86</v>
      </c>
    </row>
    <row r="7" spans="1:2" x14ac:dyDescent="0.25">
      <c r="A7" t="s">
        <v>43</v>
      </c>
    </row>
    <row r="8" spans="1:2" x14ac:dyDescent="0.25">
      <c r="A8">
        <f>COUNTIF(A2:A5,"elmalar")</f>
        <v>2</v>
      </c>
      <c r="B8" t="s">
        <v>44</v>
      </c>
    </row>
    <row r="9" spans="1:2" x14ac:dyDescent="0.25">
      <c r="A9">
        <f>COUNTIF(A2:A5,A3)</f>
        <v>1</v>
      </c>
      <c r="B9" t="s">
        <v>45</v>
      </c>
    </row>
    <row r="10" spans="1:2" x14ac:dyDescent="0.25">
      <c r="A10">
        <f>COUNTIF(A2:A5,A2)+COUNTIF(A2:A5,A3)</f>
        <v>3</v>
      </c>
      <c r="B10" t="s">
        <v>46</v>
      </c>
    </row>
    <row r="11" spans="1:2" x14ac:dyDescent="0.25">
      <c r="A11">
        <f>COUNTIF(B2:B5,"&gt;55")</f>
        <v>2</v>
      </c>
      <c r="B11" t="s">
        <v>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1" sqref="D1"/>
    </sheetView>
  </sheetViews>
  <sheetFormatPr defaultRowHeight="15" x14ac:dyDescent="0.25"/>
  <sheetData>
    <row r="1" spans="1:4" x14ac:dyDescent="0.25">
      <c r="A1" t="s">
        <v>48</v>
      </c>
      <c r="C1" t="s">
        <v>48</v>
      </c>
      <c r="D1">
        <f>COUNTBLANK(A1:A6)</f>
        <v>3</v>
      </c>
    </row>
    <row r="3" spans="1:4" x14ac:dyDescent="0.25">
      <c r="A3" t="s">
        <v>48</v>
      </c>
    </row>
    <row r="6" spans="1:4" x14ac:dyDescent="0.25">
      <c r="A6" t="s">
        <v>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3" sqref="C3"/>
    </sheetView>
  </sheetViews>
  <sheetFormatPr defaultRowHeight="15" x14ac:dyDescent="0.25"/>
  <cols>
    <col min="1" max="1" width="14.5703125" bestFit="1" customWidth="1"/>
    <col min="2" max="2" width="23.140625" customWidth="1"/>
  </cols>
  <sheetData>
    <row r="1" spans="1:3" x14ac:dyDescent="0.25">
      <c r="A1" t="s">
        <v>49</v>
      </c>
      <c r="B1">
        <v>32</v>
      </c>
      <c r="C1" t="str">
        <f>CONCATENATE(A1," ", A2, " için", " nehir yoğuluğu; ", B1, "/m", "dir")</f>
        <v>tatlı su alabalığı türleri için nehir yoğuluğu; 32/mdir</v>
      </c>
    </row>
    <row r="2" spans="1:3" x14ac:dyDescent="0.25">
      <c r="A2" t="s">
        <v>50</v>
      </c>
      <c r="C2" t="str">
        <f>CONCATENATE(A1," ",A2)</f>
        <v>tatlı su alabalığı türleri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Temel İşlevler</vt:lpstr>
      <vt:lpstr>Grafik</vt:lpstr>
      <vt:lpstr>Kurallar</vt:lpstr>
      <vt:lpstr>Formüller</vt:lpstr>
      <vt:lpstr>MatFonksiyon</vt:lpstr>
      <vt:lpstr>EtoplaKategori</vt:lpstr>
      <vt:lpstr>İstatistik</vt:lpstr>
      <vt:lpstr>Boşluksay</vt:lpstr>
      <vt:lpstr>Metinsel İşlevler</vt:lpstr>
      <vt:lpstr>D-Y_ara</vt:lpstr>
      <vt:lpstr>VtabanıAğaç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A</dc:creator>
  <cp:lastModifiedBy>A A</cp:lastModifiedBy>
  <cp:lastPrinted>2018-11-20T18:30:53Z</cp:lastPrinted>
  <dcterms:created xsi:type="dcterms:W3CDTF">2018-11-20T18:22:35Z</dcterms:created>
  <dcterms:modified xsi:type="dcterms:W3CDTF">2018-11-20T19:53:05Z</dcterms:modified>
</cp:coreProperties>
</file>